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owarthtimbertrial-my.sharepoint.com/personal/dhickson_arborforestproducts_co_uk/Documents/PDrive/TREX - REGIONAL SALES/INFORMATION/Trex Info/"/>
    </mc:Choice>
  </mc:AlternateContent>
  <xr:revisionPtr revIDLastSave="0" documentId="8_{E7137420-B962-4277-8C54-7A923A5B3E50}" xr6:coauthVersionLast="46" xr6:coauthVersionMax="46" xr10:uidLastSave="{00000000-0000-0000-0000-000000000000}"/>
  <bookViews>
    <workbookView xWindow="-110" yWindow="-110" windowWidth="27580" windowHeight="17860" xr2:uid="{00000000-000D-0000-FFFF-FFFF00000000}"/>
  </bookViews>
  <sheets>
    <sheet name="Calculator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2" l="1"/>
  <c r="A30" i="2" s="1"/>
  <c r="E8" i="2"/>
  <c r="A13" i="2" s="1"/>
  <c r="H15" i="2" s="1"/>
  <c r="L15" i="2" s="1"/>
  <c r="E30" i="2" l="1"/>
  <c r="A37" i="2" s="1"/>
  <c r="E37" i="2" s="1"/>
  <c r="L29" i="2" s="1"/>
  <c r="N29" i="2" s="1"/>
  <c r="E43" i="2"/>
  <c r="E13" i="2"/>
  <c r="H19" i="2"/>
  <c r="L19" i="2" s="1"/>
  <c r="L43" i="2" l="1"/>
  <c r="N43" i="2" s="1"/>
  <c r="H47" i="2"/>
  <c r="N47" i="2" s="1"/>
  <c r="A34" i="2"/>
  <c r="E34" i="2" s="1"/>
  <c r="H36" i="2"/>
  <c r="A17" i="2"/>
  <c r="E17" i="2" s="1"/>
  <c r="L8" i="2" s="1"/>
  <c r="A20" i="2"/>
  <c r="E20" i="2" s="1"/>
  <c r="L11" i="2" s="1"/>
  <c r="N11" i="2" s="1"/>
  <c r="L26" i="2" l="1"/>
  <c r="N26" i="2" s="1"/>
  <c r="H33" i="2"/>
  <c r="N33" i="2" s="1"/>
  <c r="N8" i="2"/>
  <c r="N36" i="2"/>
</calcChain>
</file>

<file path=xl/sharedStrings.xml><?xml version="1.0" encoding="utf-8"?>
<sst xmlns="http://schemas.openxmlformats.org/spreadsheetml/2006/main" count="116" uniqueCount="30">
  <si>
    <t>Trex Decking Calculator</t>
  </si>
  <si>
    <r>
      <t>1. Calculate the surface area in m</t>
    </r>
    <r>
      <rPr>
        <b/>
        <sz val="11"/>
        <color indexed="8"/>
        <rFont val="Calibri"/>
        <family val="2"/>
      </rPr>
      <t>²</t>
    </r>
  </si>
  <si>
    <t>5. Calculate how many boxes of Trex Hidden Fasteners are needed</t>
  </si>
  <si>
    <t>x</t>
  </si>
  <si>
    <t>=</t>
  </si>
  <si>
    <t>÷</t>
  </si>
  <si>
    <t>metres</t>
  </si>
  <si>
    <r>
      <t>m</t>
    </r>
    <r>
      <rPr>
        <sz val="11"/>
        <color indexed="8"/>
        <rFont val="Calibri"/>
        <family val="2"/>
      </rPr>
      <t>²</t>
    </r>
  </si>
  <si>
    <r>
      <t>surface area m</t>
    </r>
    <r>
      <rPr>
        <sz val="11"/>
        <color indexed="8"/>
        <rFont val="Calibri"/>
        <family val="2"/>
      </rPr>
      <t>²</t>
    </r>
  </si>
  <si>
    <t>no. of boxes</t>
  </si>
  <si>
    <r>
      <t>2. Convert m</t>
    </r>
    <r>
      <rPr>
        <b/>
        <sz val="11"/>
        <color indexed="8"/>
        <rFont val="Calibri"/>
        <family val="2"/>
      </rPr>
      <t>² in linear metres by mulitplying by 7</t>
    </r>
  </si>
  <si>
    <t>6. Calculate how many bags of Trex starter clips needed</t>
  </si>
  <si>
    <t>linear metres</t>
  </si>
  <si>
    <t>no. of bags</t>
  </si>
  <si>
    <t>3. Divide the linear metres by the length of the board - either 3.66 / 4.88</t>
  </si>
  <si>
    <t>no. of boards</t>
  </si>
  <si>
    <t>no. of 3.66 boards</t>
  </si>
  <si>
    <t>no. of 4.88 boards</t>
  </si>
  <si>
    <t>4. Calculate the cost of the boards</t>
  </si>
  <si>
    <t>cost per linear metre £</t>
  </si>
  <si>
    <t>board length</t>
  </si>
  <si>
    <t>cost of boards</t>
  </si>
  <si>
    <t>1. Divide the linear metres by the length of the board - either 3.66</t>
  </si>
  <si>
    <t>2. Calculate the cost of the boards</t>
  </si>
  <si>
    <t>3. Calculate how many boxes of Trex coloured decking screws are needed</t>
  </si>
  <si>
    <t>5. Calculate how many boxes of Trex coloured decking screws are needed</t>
  </si>
  <si>
    <t>SQUARE BOARDS</t>
  </si>
  <si>
    <t>FASCIA BOARDS</t>
  </si>
  <si>
    <t>GROOVED BOARDS</t>
  </si>
  <si>
    <r>
      <rPr>
        <b/>
        <sz val="12"/>
        <color theme="1"/>
        <rFont val="Calibri"/>
        <family val="2"/>
        <scheme val="minor"/>
      </rPr>
      <t>Instructions:</t>
    </r>
    <r>
      <rPr>
        <sz val="12"/>
        <color theme="1"/>
        <rFont val="Calibri"/>
        <family val="2"/>
        <scheme val="minor"/>
      </rPr>
      <t xml:space="preserve"> Enter information in the yellow cells - all other cells populate automatically and are locked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</si>
</sst>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£&quot;#,##0.00"/>
    <numFmt numFmtId="165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0" fillId="3" borderId="0" xfId="0" applyFill="1"/>
    <xf numFmtId="0" fontId="5" fillId="3" borderId="1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0" xfId="0" applyFill="1" applyBorder="1"/>
    <xf numFmtId="0" fontId="0" fillId="3" borderId="5" xfId="0" applyFill="1" applyBorder="1"/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quotePrefix="1" applyFill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4" xfId="0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3" borderId="4" xfId="0" applyFill="1" applyBorder="1"/>
    <xf numFmtId="0" fontId="6" fillId="3" borderId="0" xfId="0" applyFont="1" applyFill="1" applyBorder="1" applyAlignment="1">
      <alignment horizontal="center"/>
    </xf>
    <xf numFmtId="1" fontId="3" fillId="3" borderId="0" xfId="1" applyNumberFormat="1" applyFon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0" fontId="5" fillId="3" borderId="1" xfId="0" applyFont="1" applyFill="1" applyBorder="1" applyAlignment="1"/>
    <xf numFmtId="0" fontId="0" fillId="3" borderId="2" xfId="0" applyFill="1" applyBorder="1" applyAlignment="1"/>
    <xf numFmtId="0" fontId="7" fillId="3" borderId="0" xfId="0" applyFont="1" applyFill="1"/>
    <xf numFmtId="1" fontId="0" fillId="3" borderId="5" xfId="0" applyNumberFormat="1" applyFill="1" applyBorder="1" applyAlignment="1">
      <alignment horizontal="center"/>
    </xf>
    <xf numFmtId="3" fontId="0" fillId="3" borderId="4" xfId="0" applyNumberFormat="1" applyFill="1" applyBorder="1" applyAlignment="1">
      <alignment horizontal="center"/>
    </xf>
    <xf numFmtId="0" fontId="0" fillId="3" borderId="0" xfId="0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 vertical="center" wrapText="1"/>
    </xf>
    <xf numFmtId="0" fontId="0" fillId="3" borderId="0" xfId="0" quotePrefix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165" fontId="3" fillId="3" borderId="0" xfId="1" applyNumberFormat="1" applyFont="1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4" fillId="3" borderId="0" xfId="0" applyFont="1" applyFill="1"/>
    <xf numFmtId="0" fontId="8" fillId="2" borderId="0" xfId="0" applyFont="1" applyFill="1"/>
    <xf numFmtId="0" fontId="8" fillId="3" borderId="0" xfId="0" applyFont="1" applyFill="1"/>
    <xf numFmtId="0" fontId="0" fillId="3" borderId="0" xfId="0" applyFill="1" applyBorder="1" applyAlignment="1" applyProtection="1">
      <alignment horizontal="center" vertical="center" wrapText="1"/>
    </xf>
    <xf numFmtId="0" fontId="0" fillId="3" borderId="0" xfId="0" applyFill="1" applyBorder="1" applyAlignment="1"/>
    <xf numFmtId="0" fontId="0" fillId="3" borderId="5" xfId="0" applyFill="1" applyBorder="1" applyAlignment="1"/>
    <xf numFmtId="0" fontId="0" fillId="3" borderId="0" xfId="0" applyFill="1" applyAlignment="1"/>
    <xf numFmtId="0" fontId="0" fillId="0" borderId="0" xfId="0" applyAlignment="1"/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 horizontal="left"/>
    </xf>
    <xf numFmtId="0" fontId="0" fillId="3" borderId="6" xfId="0" applyFill="1" applyBorder="1" applyAlignment="1">
      <alignment horizontal="center" wrapText="1"/>
    </xf>
    <xf numFmtId="0" fontId="0" fillId="3" borderId="7" xfId="0" applyFill="1" applyBorder="1" applyAlignment="1"/>
    <xf numFmtId="0" fontId="0" fillId="3" borderId="7" xfId="0" applyFill="1" applyBorder="1" applyAlignment="1">
      <alignment horizontal="center"/>
    </xf>
    <xf numFmtId="0" fontId="0" fillId="3" borderId="7" xfId="0" applyFill="1" applyBorder="1" applyAlignment="1">
      <alignment horizontal="center" wrapText="1"/>
    </xf>
    <xf numFmtId="0" fontId="0" fillId="3" borderId="8" xfId="0" applyFill="1" applyBorder="1" applyAlignment="1">
      <alignment horizontal="center"/>
    </xf>
    <xf numFmtId="0" fontId="0" fillId="3" borderId="6" xfId="0" applyFill="1" applyBorder="1" applyAlignment="1" applyProtection="1">
      <alignment horizontal="center" wrapText="1"/>
    </xf>
    <xf numFmtId="0" fontId="0" fillId="3" borderId="7" xfId="0" applyFill="1" applyBorder="1" applyAlignment="1" applyProtection="1">
      <alignment horizontal="center" wrapText="1"/>
    </xf>
    <xf numFmtId="0" fontId="0" fillId="3" borderId="8" xfId="0" applyFill="1" applyBorder="1" applyAlignment="1"/>
    <xf numFmtId="0" fontId="0" fillId="3" borderId="6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/>
    </xf>
    <xf numFmtId="0" fontId="0" fillId="3" borderId="3" xfId="0" applyFill="1" applyBorder="1" applyAlignment="1"/>
    <xf numFmtId="0" fontId="0" fillId="3" borderId="4" xfId="0" applyFill="1" applyBorder="1" applyAlignment="1"/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left"/>
    </xf>
    <xf numFmtId="0" fontId="0" fillId="3" borderId="8" xfId="0" applyFill="1" applyBorder="1" applyAlignment="1">
      <alignment horizontal="center" vertical="center"/>
    </xf>
    <xf numFmtId="0" fontId="0" fillId="3" borderId="6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6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164" fontId="0" fillId="3" borderId="9" xfId="0" applyNumberForma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1" fillId="3" borderId="0" xfId="0" applyFont="1" applyFill="1" applyAlignment="1"/>
  </cellXfs>
  <cellStyles count="2">
    <cellStyle name="Comma" xfId="1" builtinId="3"/>
    <cellStyle name="Normal" xfId="0" builtinId="0"/>
  </cellStyles>
  <dxfs count="83"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146052</xdr:colOff>
      <xdr:row>0</xdr:row>
      <xdr:rowOff>247656</xdr:rowOff>
    </xdr:from>
    <xdr:to>
      <xdr:col>1</xdr:col>
      <xdr:colOff>613627</xdr:colOff>
      <xdr:row>3</xdr:row>
      <xdr:rowOff>192956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51A500-7F27-4543-80CD-6C30BCC95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52" y="247656"/>
          <a:ext cx="1585175" cy="720000"/>
        </a:xfrm>
        <a:prstGeom prst="rect">
          <a:avLst/>
        </a:prstGeom>
      </xdr:spPr>
    </xdr:pic>
    <xdr:clientData/>
  </xdr:twoCellAnchor>
  <xdr:twoCellAnchor editAs="oneCell">
    <xdr:from>
      <xdr:col>5</xdr:col>
      <xdr:colOff>330201</xdr:colOff>
      <xdr:row>0</xdr:row>
      <xdr:rowOff>249054</xdr:rowOff>
    </xdr:from>
    <xdr:to>
      <xdr:col>7</xdr:col>
      <xdr:colOff>992852</xdr:colOff>
      <xdr:row>3</xdr:row>
      <xdr:rowOff>194354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D2F0A32-04ED-4AE6-AC24-E53462176D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7351" y="249054"/>
          <a:ext cx="1742151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431800</xdr:colOff>
      <xdr:row>0</xdr:row>
      <xdr:rowOff>254000</xdr:rowOff>
    </xdr:from>
    <xdr:to>
      <xdr:col>13</xdr:col>
      <xdr:colOff>865824</xdr:colOff>
      <xdr:row>3</xdr:row>
      <xdr:rowOff>192950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BBD3DD8-A85C-4804-915B-E8070F97F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254000"/>
          <a:ext cx="2993074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U48"/>
  <sheetViews>
    <sheetView tabSelected="1" workbookViewId="0">
      <selection activeCell="O18" sqref="O18"/>
    </sheetView>
  </sheetViews>
  <sheetFormatPr defaultRowHeight="14.5" x14ac:dyDescent="0.35"/>
  <cols>
    <col min="1" max="1" width="16" style="2" customWidth="1"/>
    <col min="2" max="4" width="9.1796875" style="2"/>
    <col min="5" max="5" width="11.81640625" style="2" customWidth="1"/>
    <col min="6" max="6" width="9.1796875" style="2"/>
    <col min="7" max="7" width="6.26953125" style="2" customWidth="1"/>
    <col min="8" max="8" width="15.26953125" style="2" customWidth="1"/>
    <col min="9" max="11" width="9.1796875" style="2"/>
    <col min="12" max="12" width="9.54296875" style="2" bestFit="1" customWidth="1"/>
    <col min="13" max="13" width="8.7265625" style="2"/>
    <col min="14" max="14" width="12.6328125" style="2" bestFit="1" customWidth="1"/>
    <col min="15" max="73" width="8.7265625" style="2"/>
  </cols>
  <sheetData>
    <row r="1" spans="1:73" ht="18.5" x14ac:dyDescent="0.4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73" ht="26" x14ac:dyDescent="0.6">
      <c r="A2" s="24"/>
    </row>
    <row r="3" spans="1:73" ht="15.5" x14ac:dyDescent="0.35">
      <c r="A3" s="36"/>
    </row>
    <row r="4" spans="1:73" ht="16" thickBot="1" x14ac:dyDescent="0.4">
      <c r="A4" s="36"/>
    </row>
    <row r="5" spans="1:73" ht="21.5" thickTop="1" x14ac:dyDescent="0.5">
      <c r="A5" s="66" t="s">
        <v>28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73" ht="16" thickBot="1" x14ac:dyDescent="0.4">
      <c r="A6" s="35" t="s">
        <v>29</v>
      </c>
      <c r="B6" s="1"/>
      <c r="C6" s="1"/>
      <c r="D6" s="1"/>
      <c r="E6" s="1"/>
      <c r="F6" s="1"/>
      <c r="G6" s="1"/>
      <c r="H6" s="1"/>
      <c r="I6" s="1"/>
    </row>
    <row r="7" spans="1:73" ht="14" customHeight="1" x14ac:dyDescent="0.35">
      <c r="A7" s="3" t="s">
        <v>1</v>
      </c>
      <c r="B7" s="4"/>
      <c r="C7" s="4"/>
      <c r="D7" s="4"/>
      <c r="E7" s="4"/>
      <c r="F7" s="5"/>
      <c r="H7" s="3" t="s">
        <v>18</v>
      </c>
      <c r="I7" s="4"/>
      <c r="J7" s="4"/>
      <c r="K7" s="4"/>
      <c r="L7" s="4"/>
      <c r="M7" s="4"/>
      <c r="N7" s="5"/>
    </row>
    <row r="8" spans="1:73" ht="14" customHeight="1" x14ac:dyDescent="0.35">
      <c r="A8" s="32"/>
      <c r="B8" s="27" t="s">
        <v>3</v>
      </c>
      <c r="C8" s="33"/>
      <c r="D8" s="29" t="s">
        <v>4</v>
      </c>
      <c r="E8" s="27">
        <f>A8*C8</f>
        <v>0</v>
      </c>
      <c r="F8" s="7"/>
      <c r="H8" s="32"/>
      <c r="I8" s="9" t="s">
        <v>3</v>
      </c>
      <c r="J8" s="9">
        <v>3.66</v>
      </c>
      <c r="K8" s="9" t="s">
        <v>3</v>
      </c>
      <c r="L8" s="19">
        <f>ROUNDUP(E17,0)</f>
        <v>0</v>
      </c>
      <c r="M8" s="10" t="s">
        <v>4</v>
      </c>
      <c r="N8" s="20">
        <f>H8*J8*L8</f>
        <v>0</v>
      </c>
    </row>
    <row r="9" spans="1:73" ht="14" customHeight="1" thickBot="1" x14ac:dyDescent="0.4">
      <c r="A9" s="52" t="s">
        <v>6</v>
      </c>
      <c r="B9" s="46"/>
      <c r="C9" s="53" t="s">
        <v>6</v>
      </c>
      <c r="D9" s="12"/>
      <c r="E9" s="53" t="s">
        <v>7</v>
      </c>
      <c r="F9" s="13"/>
      <c r="H9" s="43" t="s">
        <v>19</v>
      </c>
      <c r="I9" s="38"/>
      <c r="J9" s="9" t="s">
        <v>20</v>
      </c>
      <c r="K9" s="38"/>
      <c r="L9" s="15" t="s">
        <v>15</v>
      </c>
      <c r="M9" s="38"/>
      <c r="N9" s="42" t="s">
        <v>21</v>
      </c>
    </row>
    <row r="10" spans="1:73" ht="14" customHeight="1" x14ac:dyDescent="0.35">
      <c r="H10" s="16"/>
      <c r="I10" s="6"/>
      <c r="J10" s="6"/>
      <c r="K10" s="6"/>
      <c r="L10" s="6"/>
      <c r="M10" s="6"/>
      <c r="N10" s="7"/>
    </row>
    <row r="11" spans="1:73" ht="14" customHeight="1" thickBot="1" x14ac:dyDescent="0.4">
      <c r="A11" s="11"/>
      <c r="B11" s="12"/>
      <c r="C11" s="12"/>
      <c r="D11" s="12"/>
      <c r="E11" s="12"/>
      <c r="F11" s="12"/>
      <c r="H11" s="32"/>
      <c r="I11" s="9" t="s">
        <v>3</v>
      </c>
      <c r="J11" s="9">
        <v>4.88</v>
      </c>
      <c r="K11" s="9" t="s">
        <v>3</v>
      </c>
      <c r="L11" s="19">
        <f>ROUNDUP(E20,0)</f>
        <v>0</v>
      </c>
      <c r="M11" s="10" t="s">
        <v>4</v>
      </c>
      <c r="N11" s="20">
        <f>H11*J11*L11</f>
        <v>0</v>
      </c>
    </row>
    <row r="12" spans="1:73" ht="14" customHeight="1" thickBot="1" x14ac:dyDescent="0.4">
      <c r="A12" s="3" t="s">
        <v>10</v>
      </c>
      <c r="B12" s="4"/>
      <c r="C12" s="4"/>
      <c r="D12" s="4"/>
      <c r="E12" s="4"/>
      <c r="F12" s="5"/>
      <c r="H12" s="44"/>
      <c r="I12" s="45"/>
      <c r="J12" s="46" t="s">
        <v>20</v>
      </c>
      <c r="K12" s="45"/>
      <c r="L12" s="47" t="s">
        <v>15</v>
      </c>
      <c r="M12" s="45"/>
      <c r="N12" s="48" t="s">
        <v>21</v>
      </c>
    </row>
    <row r="13" spans="1:73" ht="14" customHeight="1" thickBot="1" x14ac:dyDescent="0.4">
      <c r="A13" s="8">
        <f>E8</f>
        <v>0</v>
      </c>
      <c r="B13" s="27" t="s">
        <v>3</v>
      </c>
      <c r="C13" s="27">
        <v>7</v>
      </c>
      <c r="D13" s="29" t="s">
        <v>4</v>
      </c>
      <c r="E13" s="31">
        <f>A13*C13</f>
        <v>0</v>
      </c>
      <c r="F13" s="7"/>
    </row>
    <row r="14" spans="1:73" ht="14" customHeight="1" thickBot="1" x14ac:dyDescent="0.4">
      <c r="A14" s="49" t="s">
        <v>8</v>
      </c>
      <c r="B14" s="45"/>
      <c r="C14" s="45"/>
      <c r="D14" s="45"/>
      <c r="E14" s="50" t="s">
        <v>12</v>
      </c>
      <c r="F14" s="51"/>
      <c r="H14" s="3" t="s">
        <v>2</v>
      </c>
      <c r="I14" s="4"/>
      <c r="J14" s="4"/>
      <c r="K14" s="4"/>
      <c r="L14" s="4"/>
      <c r="M14" s="4"/>
      <c r="N14" s="5"/>
    </row>
    <row r="15" spans="1:73" s="41" customFormat="1" ht="14" customHeight="1" thickBot="1" x14ac:dyDescent="0.4">
      <c r="A15" s="6"/>
      <c r="B15" s="6"/>
      <c r="C15" s="6"/>
      <c r="D15" s="6"/>
      <c r="E15" s="6"/>
      <c r="F15" s="6"/>
      <c r="G15" s="40"/>
      <c r="H15" s="8">
        <f>A13</f>
        <v>0</v>
      </c>
      <c r="I15" s="17" t="s">
        <v>5</v>
      </c>
      <c r="J15" s="9">
        <v>4.5</v>
      </c>
      <c r="K15" s="10" t="s">
        <v>4</v>
      </c>
      <c r="L15" s="21">
        <f>ROUNDUP((H15/J15),A24)</f>
        <v>0</v>
      </c>
      <c r="M15" s="9"/>
      <c r="N15" s="7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</row>
    <row r="16" spans="1:73" ht="14" customHeight="1" thickBot="1" x14ac:dyDescent="0.4">
      <c r="A16" s="22" t="s">
        <v>14</v>
      </c>
      <c r="B16" s="23"/>
      <c r="C16" s="23"/>
      <c r="D16" s="23"/>
      <c r="E16" s="23"/>
      <c r="F16" s="5"/>
      <c r="H16" s="44" t="s">
        <v>8</v>
      </c>
      <c r="I16" s="46"/>
      <c r="J16" s="46" t="s">
        <v>7</v>
      </c>
      <c r="K16" s="12"/>
      <c r="L16" s="57" t="s">
        <v>9</v>
      </c>
      <c r="M16" s="58"/>
      <c r="N16" s="13"/>
    </row>
    <row r="17" spans="1:14" ht="14" customHeight="1" thickBot="1" x14ac:dyDescent="0.4">
      <c r="A17" s="8">
        <f>E13</f>
        <v>0</v>
      </c>
      <c r="B17" s="30" t="s">
        <v>5</v>
      </c>
      <c r="C17" s="27">
        <v>3.66</v>
      </c>
      <c r="D17" s="29" t="s">
        <v>4</v>
      </c>
      <c r="E17" s="31">
        <f>ROUNDUP((A17/C17),0)</f>
        <v>0</v>
      </c>
      <c r="F17" s="7"/>
      <c r="N17" s="6"/>
    </row>
    <row r="18" spans="1:14" ht="14" customHeight="1" x14ac:dyDescent="0.35">
      <c r="A18" s="28" t="s">
        <v>12</v>
      </c>
      <c r="B18" s="6"/>
      <c r="C18" s="9"/>
      <c r="D18" s="6"/>
      <c r="E18" s="37" t="s">
        <v>15</v>
      </c>
      <c r="F18" s="7"/>
      <c r="H18" s="3" t="s">
        <v>11</v>
      </c>
      <c r="I18" s="4"/>
      <c r="J18" s="4"/>
      <c r="K18" s="4"/>
      <c r="L18" s="4"/>
      <c r="M18" s="4"/>
      <c r="N18" s="5"/>
    </row>
    <row r="19" spans="1:14" ht="14" customHeight="1" x14ac:dyDescent="0.35">
      <c r="A19" s="14"/>
      <c r="B19" s="6"/>
      <c r="C19" s="9"/>
      <c r="D19" s="6"/>
      <c r="E19" s="6"/>
      <c r="F19" s="7"/>
      <c r="H19" s="8">
        <f>A13</f>
        <v>0</v>
      </c>
      <c r="I19" s="17" t="s">
        <v>5</v>
      </c>
      <c r="J19" s="9">
        <v>36</v>
      </c>
      <c r="K19" s="10" t="s">
        <v>4</v>
      </c>
      <c r="L19" s="21">
        <f>ROUNDUP((H19/J19),0)</f>
        <v>0</v>
      </c>
      <c r="M19" s="6"/>
      <c r="N19" s="7"/>
    </row>
    <row r="20" spans="1:14" ht="14" customHeight="1" thickBot="1" x14ac:dyDescent="0.4">
      <c r="A20" s="8">
        <f>E13</f>
        <v>0</v>
      </c>
      <c r="B20" s="30" t="s">
        <v>5</v>
      </c>
      <c r="C20" s="27">
        <v>4.88</v>
      </c>
      <c r="D20" s="29" t="s">
        <v>4</v>
      </c>
      <c r="E20" s="31">
        <f>ROUNDUP((A20/C20),0)</f>
        <v>0</v>
      </c>
      <c r="F20" s="7"/>
      <c r="H20" s="44" t="s">
        <v>8</v>
      </c>
      <c r="I20" s="46"/>
      <c r="J20" s="46" t="s">
        <v>7</v>
      </c>
      <c r="K20" s="45"/>
      <c r="L20" s="46" t="s">
        <v>13</v>
      </c>
      <c r="M20" s="46"/>
      <c r="N20" s="13"/>
    </row>
    <row r="21" spans="1:14" ht="14" customHeight="1" thickBot="1" x14ac:dyDescent="0.4">
      <c r="A21" s="49" t="s">
        <v>12</v>
      </c>
      <c r="B21" s="45"/>
      <c r="C21" s="45"/>
      <c r="D21" s="45"/>
      <c r="E21" s="50" t="s">
        <v>15</v>
      </c>
      <c r="F21" s="51"/>
    </row>
    <row r="22" spans="1:14" ht="14" customHeight="1" thickBot="1" x14ac:dyDescent="0.4">
      <c r="H22" s="6"/>
      <c r="I22" s="6"/>
      <c r="J22" s="6"/>
      <c r="K22" s="6"/>
      <c r="L22" s="6"/>
      <c r="M22" s="15"/>
      <c r="N22" s="38"/>
    </row>
    <row r="23" spans="1:14" ht="21.5" thickTop="1" x14ac:dyDescent="0.5">
      <c r="A23" s="66" t="s">
        <v>26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</row>
    <row r="24" spans="1:14" ht="14" customHeight="1" thickBot="1" x14ac:dyDescent="0.4">
      <c r="A24" s="34">
        <v>0</v>
      </c>
    </row>
    <row r="25" spans="1:14" ht="14" customHeight="1" x14ac:dyDescent="0.35">
      <c r="A25" s="3" t="s">
        <v>1</v>
      </c>
      <c r="B25" s="4"/>
      <c r="C25" s="4"/>
      <c r="D25" s="4"/>
      <c r="E25" s="4"/>
      <c r="F25" s="5"/>
      <c r="G25" s="40"/>
      <c r="H25" s="22" t="s">
        <v>18</v>
      </c>
      <c r="I25" s="23"/>
      <c r="J25" s="23"/>
      <c r="K25" s="23"/>
      <c r="L25" s="23"/>
      <c r="M25" s="23"/>
      <c r="N25" s="54"/>
    </row>
    <row r="26" spans="1:14" ht="14" customHeight="1" x14ac:dyDescent="0.35">
      <c r="A26" s="32"/>
      <c r="B26" s="27" t="s">
        <v>3</v>
      </c>
      <c r="C26" s="33"/>
      <c r="D26" s="29" t="s">
        <v>4</v>
      </c>
      <c r="E26" s="27">
        <f>A26*C26</f>
        <v>0</v>
      </c>
      <c r="F26" s="7"/>
      <c r="G26" s="40"/>
      <c r="H26" s="32"/>
      <c r="I26" s="9" t="s">
        <v>3</v>
      </c>
      <c r="J26" s="9">
        <v>3.66</v>
      </c>
      <c r="K26" s="9" t="s">
        <v>3</v>
      </c>
      <c r="L26" s="19">
        <f>ROUNDUP(E34,0)</f>
        <v>0</v>
      </c>
      <c r="M26" s="10" t="s">
        <v>4</v>
      </c>
      <c r="N26" s="65">
        <f>H26*J26*L26</f>
        <v>0</v>
      </c>
    </row>
    <row r="27" spans="1:14" ht="14" customHeight="1" thickBot="1" x14ac:dyDescent="0.4">
      <c r="A27" s="52" t="s">
        <v>6</v>
      </c>
      <c r="B27" s="46"/>
      <c r="C27" s="53" t="s">
        <v>6</v>
      </c>
      <c r="D27" s="12"/>
      <c r="E27" s="53" t="s">
        <v>7</v>
      </c>
      <c r="F27" s="13"/>
      <c r="G27" s="40"/>
      <c r="H27" s="43" t="s">
        <v>19</v>
      </c>
      <c r="I27" s="38"/>
      <c r="J27" s="9" t="s">
        <v>20</v>
      </c>
      <c r="K27" s="38"/>
      <c r="L27" s="9" t="s">
        <v>15</v>
      </c>
      <c r="M27" s="38"/>
      <c r="N27" s="42" t="s">
        <v>21</v>
      </c>
    </row>
    <row r="28" spans="1:14" ht="14" customHeight="1" thickBot="1" x14ac:dyDescent="0.4">
      <c r="G28" s="40"/>
      <c r="H28" s="55"/>
      <c r="I28" s="38"/>
      <c r="J28" s="38"/>
      <c r="K28" s="38"/>
      <c r="L28" s="38"/>
      <c r="M28" s="38"/>
      <c r="N28" s="39"/>
    </row>
    <row r="29" spans="1:14" ht="14" customHeight="1" x14ac:dyDescent="0.35">
      <c r="A29" s="3" t="s">
        <v>10</v>
      </c>
      <c r="B29" s="4"/>
      <c r="C29" s="4"/>
      <c r="D29" s="4"/>
      <c r="E29" s="4"/>
      <c r="F29" s="5"/>
      <c r="G29" s="40"/>
      <c r="H29" s="32"/>
      <c r="I29" s="9" t="s">
        <v>3</v>
      </c>
      <c r="J29" s="9">
        <v>4.88</v>
      </c>
      <c r="K29" s="9" t="s">
        <v>3</v>
      </c>
      <c r="L29" s="19">
        <f>ROUNDUP(E37,0)</f>
        <v>0</v>
      </c>
      <c r="M29" s="10" t="s">
        <v>4</v>
      </c>
      <c r="N29" s="20">
        <f>H29*J29*L29</f>
        <v>0</v>
      </c>
    </row>
    <row r="30" spans="1:14" ht="14" customHeight="1" thickBot="1" x14ac:dyDescent="0.4">
      <c r="A30" s="8">
        <f>E26</f>
        <v>0</v>
      </c>
      <c r="B30" s="27" t="s">
        <v>3</v>
      </c>
      <c r="C30" s="27">
        <v>7</v>
      </c>
      <c r="D30" s="29" t="s">
        <v>4</v>
      </c>
      <c r="E30" s="31">
        <f>A30*C30</f>
        <v>0</v>
      </c>
      <c r="F30" s="7"/>
      <c r="G30" s="40"/>
      <c r="H30" s="59" t="s">
        <v>19</v>
      </c>
      <c r="I30" s="45"/>
      <c r="J30" s="46" t="s">
        <v>20</v>
      </c>
      <c r="K30" s="45"/>
      <c r="L30" s="46" t="s">
        <v>15</v>
      </c>
      <c r="M30" s="45"/>
      <c r="N30" s="48" t="s">
        <v>21</v>
      </c>
    </row>
    <row r="31" spans="1:14" ht="14" customHeight="1" thickBot="1" x14ac:dyDescent="0.4">
      <c r="A31" s="49" t="s">
        <v>8</v>
      </c>
      <c r="B31" s="45"/>
      <c r="C31" s="45"/>
      <c r="D31" s="45"/>
      <c r="E31" s="50" t="s">
        <v>12</v>
      </c>
      <c r="F31" s="13"/>
      <c r="G31" s="40"/>
    </row>
    <row r="32" spans="1:14" ht="14" customHeight="1" thickBot="1" x14ac:dyDescent="0.4">
      <c r="G32" s="40"/>
      <c r="H32" s="22" t="s">
        <v>25</v>
      </c>
      <c r="I32" s="23"/>
      <c r="J32" s="23"/>
      <c r="K32" s="23"/>
      <c r="L32" s="23"/>
      <c r="M32" s="23"/>
      <c r="N32" s="54"/>
    </row>
    <row r="33" spans="1:14" ht="14" customHeight="1" x14ac:dyDescent="0.35">
      <c r="A33" s="22" t="s">
        <v>14</v>
      </c>
      <c r="B33" s="23"/>
      <c r="C33" s="23"/>
      <c r="D33" s="23"/>
      <c r="E33" s="23"/>
      <c r="F33" s="5"/>
      <c r="G33" s="40"/>
      <c r="H33" s="26">
        <f>E34</f>
        <v>0</v>
      </c>
      <c r="I33" s="9" t="s">
        <v>3</v>
      </c>
      <c r="J33" s="9">
        <v>20</v>
      </c>
      <c r="K33" s="17" t="s">
        <v>5</v>
      </c>
      <c r="L33" s="18">
        <v>350</v>
      </c>
      <c r="M33" s="10" t="s">
        <v>4</v>
      </c>
      <c r="N33" s="25">
        <f>(H33*J33)/L33</f>
        <v>0</v>
      </c>
    </row>
    <row r="34" spans="1:14" ht="14" customHeight="1" x14ac:dyDescent="0.35">
      <c r="A34" s="8">
        <f>E30</f>
        <v>0</v>
      </c>
      <c r="B34" s="30" t="s">
        <v>5</v>
      </c>
      <c r="C34" s="27">
        <v>3.66</v>
      </c>
      <c r="D34" s="29" t="s">
        <v>4</v>
      </c>
      <c r="E34" s="31">
        <f>ROUNDUP((A34/C34),0)</f>
        <v>0</v>
      </c>
      <c r="F34" s="7"/>
      <c r="G34" s="40"/>
      <c r="H34" s="62" t="s">
        <v>16</v>
      </c>
      <c r="I34" s="38"/>
      <c r="J34" s="9"/>
      <c r="K34" s="38"/>
      <c r="L34" s="9"/>
      <c r="M34" s="38"/>
      <c r="N34" s="56" t="s">
        <v>9</v>
      </c>
    </row>
    <row r="35" spans="1:14" ht="14" customHeight="1" x14ac:dyDescent="0.35">
      <c r="A35" s="28" t="s">
        <v>12</v>
      </c>
      <c r="B35" s="6"/>
      <c r="C35" s="9"/>
      <c r="D35" s="6"/>
      <c r="E35" s="37" t="s">
        <v>15</v>
      </c>
      <c r="F35" s="7"/>
      <c r="G35" s="40"/>
      <c r="H35" s="16"/>
      <c r="I35" s="6"/>
      <c r="J35" s="6"/>
      <c r="K35" s="6"/>
      <c r="L35" s="6"/>
      <c r="M35" s="6"/>
      <c r="N35" s="7"/>
    </row>
    <row r="36" spans="1:14" ht="14" customHeight="1" x14ac:dyDescent="0.35">
      <c r="A36" s="14"/>
      <c r="B36" s="6"/>
      <c r="C36" s="9"/>
      <c r="D36" s="6"/>
      <c r="E36" s="6"/>
      <c r="F36" s="7"/>
      <c r="G36" s="40"/>
      <c r="H36" s="26">
        <f>E37</f>
        <v>0</v>
      </c>
      <c r="I36" s="9" t="s">
        <v>3</v>
      </c>
      <c r="J36" s="9">
        <v>28</v>
      </c>
      <c r="K36" s="17" t="s">
        <v>5</v>
      </c>
      <c r="L36" s="18">
        <v>350</v>
      </c>
      <c r="M36" s="10" t="s">
        <v>4</v>
      </c>
      <c r="N36" s="25">
        <f>(H36*J36)/L36</f>
        <v>0</v>
      </c>
    </row>
    <row r="37" spans="1:14" ht="14" customHeight="1" thickBot="1" x14ac:dyDescent="0.4">
      <c r="A37" s="8">
        <f>E30</f>
        <v>0</v>
      </c>
      <c r="B37" s="30" t="s">
        <v>5</v>
      </c>
      <c r="C37" s="27">
        <v>4.88</v>
      </c>
      <c r="D37" s="29" t="s">
        <v>4</v>
      </c>
      <c r="E37" s="31">
        <f>ROUNDUP((A37/C37),0)</f>
        <v>0</v>
      </c>
      <c r="F37" s="7"/>
      <c r="G37" s="40"/>
      <c r="H37" s="61" t="s">
        <v>17</v>
      </c>
      <c r="I37" s="45"/>
      <c r="J37" s="45"/>
      <c r="K37" s="45"/>
      <c r="L37" s="46"/>
      <c r="M37" s="45"/>
      <c r="N37" s="60" t="s">
        <v>9</v>
      </c>
    </row>
    <row r="38" spans="1:14" ht="14" customHeight="1" thickBot="1" x14ac:dyDescent="0.4">
      <c r="A38" s="52" t="s">
        <v>12</v>
      </c>
      <c r="B38" s="45"/>
      <c r="C38" s="45"/>
      <c r="D38" s="45"/>
      <c r="E38" s="53" t="s">
        <v>15</v>
      </c>
      <c r="F38" s="51"/>
      <c r="G38" s="40"/>
    </row>
    <row r="39" spans="1:14" ht="15" thickBot="1" x14ac:dyDescent="0.4">
      <c r="G39" s="40"/>
      <c r="H39" s="38"/>
      <c r="I39" s="38"/>
      <c r="J39" s="38"/>
      <c r="K39" s="38"/>
      <c r="L39" s="38"/>
      <c r="M39" s="38"/>
      <c r="N39" s="38"/>
    </row>
    <row r="40" spans="1:14" ht="21.5" thickTop="1" x14ac:dyDescent="0.5">
      <c r="A40" s="66" t="s">
        <v>27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</row>
    <row r="41" spans="1:14" ht="14" customHeight="1" thickBot="1" x14ac:dyDescent="0.4">
      <c r="G41" s="40"/>
      <c r="H41" s="40"/>
      <c r="I41" s="40"/>
      <c r="J41" s="40"/>
      <c r="K41" s="40"/>
      <c r="L41" s="40"/>
      <c r="M41" s="40"/>
      <c r="N41" s="40"/>
    </row>
    <row r="42" spans="1:14" ht="14" customHeight="1" x14ac:dyDescent="0.35">
      <c r="A42" s="22" t="s">
        <v>22</v>
      </c>
      <c r="B42" s="23"/>
      <c r="C42" s="23"/>
      <c r="D42" s="23"/>
      <c r="E42" s="23"/>
      <c r="F42" s="5"/>
      <c r="H42" s="22" t="s">
        <v>23</v>
      </c>
      <c r="I42" s="23"/>
      <c r="J42" s="23"/>
      <c r="K42" s="23"/>
      <c r="L42" s="23"/>
      <c r="M42" s="23"/>
      <c r="N42" s="54"/>
    </row>
    <row r="43" spans="1:14" ht="14" customHeight="1" x14ac:dyDescent="0.35">
      <c r="A43" s="32"/>
      <c r="B43" s="30" t="s">
        <v>5</v>
      </c>
      <c r="C43" s="27">
        <v>3.66</v>
      </c>
      <c r="D43" s="29" t="s">
        <v>4</v>
      </c>
      <c r="E43" s="31">
        <f>ROUNDUP((A43/C43),0)</f>
        <v>0</v>
      </c>
      <c r="F43" s="7"/>
      <c r="H43" s="32"/>
      <c r="I43" s="9" t="s">
        <v>3</v>
      </c>
      <c r="J43" s="9">
        <v>3.66</v>
      </c>
      <c r="K43" s="9" t="s">
        <v>3</v>
      </c>
      <c r="L43" s="19">
        <f>ROUNDUP(E43,0)</f>
        <v>0</v>
      </c>
      <c r="M43" s="10" t="s">
        <v>4</v>
      </c>
      <c r="N43" s="20">
        <f>H43*J43*L43</f>
        <v>0</v>
      </c>
    </row>
    <row r="44" spans="1:14" ht="14" customHeight="1" thickBot="1" x14ac:dyDescent="0.4">
      <c r="A44" s="63" t="s">
        <v>12</v>
      </c>
      <c r="B44" s="12"/>
      <c r="C44" s="46"/>
      <c r="D44" s="12"/>
      <c r="E44" s="64" t="s">
        <v>15</v>
      </c>
      <c r="F44" s="13"/>
      <c r="H44" s="59" t="s">
        <v>19</v>
      </c>
      <c r="I44" s="45"/>
      <c r="J44" s="46" t="s">
        <v>20</v>
      </c>
      <c r="K44" s="45"/>
      <c r="L44" s="46" t="s">
        <v>15</v>
      </c>
      <c r="M44" s="45"/>
      <c r="N44" s="48" t="s">
        <v>21</v>
      </c>
    </row>
    <row r="45" spans="1:14" ht="14" customHeight="1" thickBot="1" x14ac:dyDescent="0.4">
      <c r="A45" s="14"/>
      <c r="B45" s="6"/>
      <c r="C45" s="9"/>
      <c r="D45" s="6"/>
      <c r="E45" s="6"/>
      <c r="F45" s="6"/>
      <c r="G45" s="6"/>
    </row>
    <row r="46" spans="1:14" ht="14" customHeight="1" x14ac:dyDescent="0.35">
      <c r="H46" s="22" t="s">
        <v>24</v>
      </c>
      <c r="I46" s="23"/>
      <c r="J46" s="23"/>
      <c r="K46" s="23"/>
      <c r="L46" s="23"/>
      <c r="M46" s="23"/>
      <c r="N46" s="54"/>
    </row>
    <row r="47" spans="1:14" ht="14" customHeight="1" x14ac:dyDescent="0.35">
      <c r="H47" s="26">
        <f>E43</f>
        <v>0</v>
      </c>
      <c r="I47" s="9" t="s">
        <v>3</v>
      </c>
      <c r="J47" s="9">
        <v>20</v>
      </c>
      <c r="K47" s="17" t="s">
        <v>5</v>
      </c>
      <c r="L47" s="18">
        <v>100</v>
      </c>
      <c r="M47" s="10" t="s">
        <v>4</v>
      </c>
      <c r="N47" s="25">
        <f>ROUNDUP((H47*J47)/L47,0)</f>
        <v>0</v>
      </c>
    </row>
    <row r="48" spans="1:14" ht="14" customHeight="1" thickBot="1" x14ac:dyDescent="0.4">
      <c r="H48" s="61" t="s">
        <v>16</v>
      </c>
      <c r="I48" s="45"/>
      <c r="J48" s="46"/>
      <c r="K48" s="45"/>
      <c r="L48" s="46"/>
      <c r="M48" s="45"/>
      <c r="N48" s="60" t="s">
        <v>9</v>
      </c>
    </row>
  </sheetData>
  <sheetProtection sheet="1" objects="1" scenarios="1"/>
  <mergeCells count="3">
    <mergeCell ref="A5:N5"/>
    <mergeCell ref="A23:N23"/>
    <mergeCell ref="A40:N40"/>
  </mergeCells>
  <conditionalFormatting sqref="A8">
    <cfRule type="cellIs" dxfId="82" priority="69" stopIfTrue="1" operator="lessThanOrEqual">
      <formula>0</formula>
    </cfRule>
  </conditionalFormatting>
  <conditionalFormatting sqref="C8">
    <cfRule type="cellIs" dxfId="81" priority="68" stopIfTrue="1" operator="lessThanOrEqual">
      <formula>0</formula>
    </cfRule>
  </conditionalFormatting>
  <conditionalFormatting sqref="A13">
    <cfRule type="cellIs" dxfId="80" priority="57" stopIfTrue="1" operator="greaterThan">
      <formula>0</formula>
    </cfRule>
    <cfRule type="cellIs" dxfId="79" priority="67" stopIfTrue="1" operator="lessThanOrEqual">
      <formula>0</formula>
    </cfRule>
  </conditionalFormatting>
  <conditionalFormatting sqref="A17">
    <cfRule type="cellIs" dxfId="78" priority="66" stopIfTrue="1" operator="lessThanOrEqual">
      <formula>0</formula>
    </cfRule>
  </conditionalFormatting>
  <conditionalFormatting sqref="A20">
    <cfRule type="cellIs" dxfId="77" priority="65" stopIfTrue="1" operator="lessThanOrEqual">
      <formula>0</formula>
    </cfRule>
  </conditionalFormatting>
  <conditionalFormatting sqref="H8">
    <cfRule type="cellIs" dxfId="76" priority="64" stopIfTrue="1" operator="lessThanOrEqual">
      <formula>0</formula>
    </cfRule>
  </conditionalFormatting>
  <conditionalFormatting sqref="L8">
    <cfRule type="cellIs" dxfId="75" priority="63" stopIfTrue="1" operator="lessThanOrEqual">
      <formula>0</formula>
    </cfRule>
  </conditionalFormatting>
  <conditionalFormatting sqref="L11">
    <cfRule type="cellIs" dxfId="74" priority="62" stopIfTrue="1" operator="lessThanOrEqual">
      <formula>0</formula>
    </cfRule>
  </conditionalFormatting>
  <conditionalFormatting sqref="E8">
    <cfRule type="cellIs" dxfId="73" priority="61" stopIfTrue="1" operator="greaterThan">
      <formula>0</formula>
    </cfRule>
  </conditionalFormatting>
  <conditionalFormatting sqref="E13">
    <cfRule type="cellIs" dxfId="72" priority="60" stopIfTrue="1" operator="greaterThan">
      <formula>0</formula>
    </cfRule>
  </conditionalFormatting>
  <conditionalFormatting sqref="E20 E17">
    <cfRule type="cellIs" dxfId="71" priority="59" stopIfTrue="1" operator="greaterThan">
      <formula>0</formula>
    </cfRule>
  </conditionalFormatting>
  <conditionalFormatting sqref="H33 H36">
    <cfRule type="cellIs" dxfId="70" priority="49" stopIfTrue="1" operator="greaterThan">
      <formula>0</formula>
    </cfRule>
  </conditionalFormatting>
  <conditionalFormatting sqref="N8 N11">
    <cfRule type="cellIs" dxfId="69" priority="58" stopIfTrue="1" operator="greaterThan">
      <formula>0</formula>
    </cfRule>
  </conditionalFormatting>
  <conditionalFormatting sqref="A17 A20">
    <cfRule type="cellIs" dxfId="68" priority="56" stopIfTrue="1" operator="greaterThan">
      <formula>0</formula>
    </cfRule>
  </conditionalFormatting>
  <conditionalFormatting sqref="L8 L11">
    <cfRule type="cellIs" dxfId="67" priority="55" stopIfTrue="1" operator="greaterThan">
      <formula>0</formula>
    </cfRule>
  </conditionalFormatting>
  <conditionalFormatting sqref="H15">
    <cfRule type="cellIs" dxfId="66" priority="54" stopIfTrue="1" operator="lessThanOrEqual">
      <formula>0</formula>
    </cfRule>
  </conditionalFormatting>
  <conditionalFormatting sqref="L15">
    <cfRule type="cellIs" dxfId="65" priority="53" stopIfTrue="1" operator="greaterThan">
      <formula>0</formula>
    </cfRule>
  </conditionalFormatting>
  <conditionalFormatting sqref="H19">
    <cfRule type="cellIs" dxfId="64" priority="52" stopIfTrue="1" operator="lessThanOrEqual">
      <formula>0</formula>
    </cfRule>
  </conditionalFormatting>
  <conditionalFormatting sqref="H33">
    <cfRule type="cellIs" dxfId="63" priority="51" stopIfTrue="1" operator="lessThanOrEqual">
      <formula>0</formula>
    </cfRule>
  </conditionalFormatting>
  <conditionalFormatting sqref="H36">
    <cfRule type="cellIs" dxfId="62" priority="50" stopIfTrue="1" operator="lessThanOrEqual">
      <formula>0</formula>
    </cfRule>
  </conditionalFormatting>
  <conditionalFormatting sqref="M15">
    <cfRule type="cellIs" dxfId="61" priority="48" stopIfTrue="1" operator="greaterThan">
      <formula>0</formula>
    </cfRule>
  </conditionalFormatting>
  <conditionalFormatting sqref="M20">
    <cfRule type="cellIs" dxfId="60" priority="47" stopIfTrue="1" operator="greaterThan">
      <formula>0</formula>
    </cfRule>
  </conditionalFormatting>
  <conditionalFormatting sqref="N33 N36">
    <cfRule type="cellIs" dxfId="59" priority="46" stopIfTrue="1" operator="greaterThan">
      <formula>0</formula>
    </cfRule>
  </conditionalFormatting>
  <conditionalFormatting sqref="L11">
    <cfRule type="cellIs" dxfId="58" priority="45" stopIfTrue="1" operator="lessThanOrEqual">
      <formula>0</formula>
    </cfRule>
  </conditionalFormatting>
  <conditionalFormatting sqref="L19">
    <cfRule type="cellIs" dxfId="57" priority="44" stopIfTrue="1" operator="greaterThan">
      <formula>0</formula>
    </cfRule>
  </conditionalFormatting>
  <conditionalFormatting sqref="H11">
    <cfRule type="cellIs" dxfId="56" priority="17" stopIfTrue="1" operator="lessThanOrEqual">
      <formula>0</formula>
    </cfRule>
  </conditionalFormatting>
  <conditionalFormatting sqref="H29">
    <cfRule type="cellIs" dxfId="55" priority="16" stopIfTrue="1" operator="lessThanOrEqual">
      <formula>0</formula>
    </cfRule>
  </conditionalFormatting>
  <conditionalFormatting sqref="L29">
    <cfRule type="cellIs" dxfId="52" priority="18" stopIfTrue="1" operator="lessThanOrEqual">
      <formula>0</formula>
    </cfRule>
  </conditionalFormatting>
  <conditionalFormatting sqref="A26">
    <cfRule type="cellIs" dxfId="46" priority="33" stopIfTrue="1" operator="lessThanOrEqual">
      <formula>0</formula>
    </cfRule>
  </conditionalFormatting>
  <conditionalFormatting sqref="C26">
    <cfRule type="cellIs" dxfId="45" priority="32" stopIfTrue="1" operator="lessThanOrEqual">
      <formula>0</formula>
    </cfRule>
  </conditionalFormatting>
  <conditionalFormatting sqref="A30">
    <cfRule type="cellIs" dxfId="44" priority="25" stopIfTrue="1" operator="greaterThan">
      <formula>0</formula>
    </cfRule>
    <cfRule type="cellIs" dxfId="43" priority="31" stopIfTrue="1" operator="lessThanOrEqual">
      <formula>0</formula>
    </cfRule>
  </conditionalFormatting>
  <conditionalFormatting sqref="A34">
    <cfRule type="cellIs" dxfId="42" priority="30" stopIfTrue="1" operator="lessThanOrEqual">
      <formula>0</formula>
    </cfRule>
  </conditionalFormatting>
  <conditionalFormatting sqref="E26">
    <cfRule type="cellIs" dxfId="40" priority="28" stopIfTrue="1" operator="greaterThan">
      <formula>0</formula>
    </cfRule>
  </conditionalFormatting>
  <conditionalFormatting sqref="E30">
    <cfRule type="cellIs" dxfId="39" priority="27" stopIfTrue="1" operator="greaterThan">
      <formula>0</formula>
    </cfRule>
  </conditionalFormatting>
  <conditionalFormatting sqref="A34 A37">
    <cfRule type="cellIs" dxfId="37" priority="24" stopIfTrue="1" operator="greaterThan">
      <formula>0</formula>
    </cfRule>
  </conditionalFormatting>
  <conditionalFormatting sqref="L26">
    <cfRule type="cellIs" dxfId="32" priority="22" stopIfTrue="1" operator="lessThanOrEqual">
      <formula>0</formula>
    </cfRule>
  </conditionalFormatting>
  <conditionalFormatting sqref="A37">
    <cfRule type="cellIs" dxfId="31" priority="29" stopIfTrue="1" operator="lessThanOrEqual">
      <formula>0</formula>
    </cfRule>
  </conditionalFormatting>
  <conditionalFormatting sqref="N26 N29">
    <cfRule type="cellIs" dxfId="30" priority="20" stopIfTrue="1" operator="greaterThan">
      <formula>0</formula>
    </cfRule>
  </conditionalFormatting>
  <conditionalFormatting sqref="E37 E34">
    <cfRule type="cellIs" dxfId="28" priority="26" stopIfTrue="1" operator="greaterThan">
      <formula>0</formula>
    </cfRule>
  </conditionalFormatting>
  <conditionalFormatting sqref="H26">
    <cfRule type="cellIs" dxfId="26" priority="23" stopIfTrue="1" operator="lessThanOrEqual">
      <formula>0</formula>
    </cfRule>
  </conditionalFormatting>
  <conditionalFormatting sqref="L29">
    <cfRule type="cellIs" dxfId="24" priority="21" stopIfTrue="1" operator="lessThanOrEqual">
      <formula>0</formula>
    </cfRule>
  </conditionalFormatting>
  <conditionalFormatting sqref="L26 L29">
    <cfRule type="cellIs" dxfId="22" priority="19" stopIfTrue="1" operator="greaterThan">
      <formula>0</formula>
    </cfRule>
  </conditionalFormatting>
  <conditionalFormatting sqref="E43">
    <cfRule type="cellIs" dxfId="12" priority="11" stopIfTrue="1" operator="greaterThan">
      <formula>0</formula>
    </cfRule>
  </conditionalFormatting>
  <conditionalFormatting sqref="A43">
    <cfRule type="cellIs" dxfId="11" priority="8" stopIfTrue="1" operator="lessThanOrEqual">
      <formula>0</formula>
    </cfRule>
  </conditionalFormatting>
  <conditionalFormatting sqref="L43">
    <cfRule type="cellIs" dxfId="6" priority="6" stopIfTrue="1" operator="lessThanOrEqual">
      <formula>0</formula>
    </cfRule>
  </conditionalFormatting>
  <conditionalFormatting sqref="N43">
    <cfRule type="cellIs" dxfId="5" priority="5" stopIfTrue="1" operator="greaterThan">
      <formula>0</formula>
    </cfRule>
  </conditionalFormatting>
  <conditionalFormatting sqref="H43">
    <cfRule type="cellIs" dxfId="4" priority="7" stopIfTrue="1" operator="lessThanOrEqual">
      <formula>0</formula>
    </cfRule>
  </conditionalFormatting>
  <conditionalFormatting sqref="L43">
    <cfRule type="cellIs" dxfId="3" priority="4" stopIfTrue="1" operator="greaterThan">
      <formula>0</formula>
    </cfRule>
  </conditionalFormatting>
  <conditionalFormatting sqref="H47">
    <cfRule type="cellIs" dxfId="2" priority="2" stopIfTrue="1" operator="greaterThan">
      <formula>0</formula>
    </cfRule>
  </conditionalFormatting>
  <conditionalFormatting sqref="H47">
    <cfRule type="cellIs" dxfId="1" priority="3" stopIfTrue="1" operator="lessThanOrEqual">
      <formula>0</formula>
    </cfRule>
  </conditionalFormatting>
  <conditionalFormatting sqref="N47">
    <cfRule type="cellIs" dxfId="0" priority="1" stopIfTrue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AFP Sarah Francis</dc:creator>
  <cp:keywords/>
  <dc:description/>
  <cp:lastModifiedBy>AFP Danny Hickson</cp:lastModifiedBy>
  <cp:revision/>
  <dcterms:created xsi:type="dcterms:W3CDTF">2016-10-24T10:12:52Z</dcterms:created>
  <dcterms:modified xsi:type="dcterms:W3CDTF">2021-02-10T09:19:56Z</dcterms:modified>
  <cp:category/>
  <cp:contentStatus/>
</cp:coreProperties>
</file>